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</sheets>
  <definedNames>
    <definedName name="_xlnm.Print_Area" localSheetId="0">Feuil1!$A$1:$X$49</definedName>
  </definedNames>
  <calcPr calcId="145621"/>
</workbook>
</file>

<file path=xl/calcChain.xml><?xml version="1.0" encoding="utf-8"?>
<calcChain xmlns="http://schemas.openxmlformats.org/spreadsheetml/2006/main">
  <c r="H11" i="1" l="1"/>
  <c r="L11" i="1"/>
  <c r="O11" i="1"/>
  <c r="R11" i="1"/>
  <c r="U11" i="1"/>
  <c r="X11" i="1"/>
  <c r="H12" i="1"/>
  <c r="L12" i="1"/>
  <c r="O12" i="1"/>
  <c r="R12" i="1"/>
  <c r="U12" i="1"/>
  <c r="X12" i="1"/>
  <c r="H13" i="1"/>
  <c r="L13" i="1"/>
  <c r="O13" i="1"/>
  <c r="R13" i="1"/>
  <c r="U13" i="1"/>
  <c r="X13" i="1"/>
  <c r="H14" i="1"/>
  <c r="L14" i="1"/>
  <c r="O14" i="1"/>
  <c r="R14" i="1"/>
  <c r="U14" i="1"/>
  <c r="X14" i="1"/>
  <c r="H15" i="1"/>
  <c r="L15" i="1"/>
  <c r="O15" i="1"/>
  <c r="R15" i="1"/>
  <c r="U15" i="1"/>
  <c r="X15" i="1"/>
  <c r="E16" i="1"/>
  <c r="H16" i="1"/>
  <c r="L16" i="1"/>
  <c r="O16" i="1"/>
  <c r="R16" i="1"/>
  <c r="U16" i="1"/>
  <c r="X16" i="1"/>
  <c r="E17" i="1"/>
  <c r="H17" i="1"/>
  <c r="L17" i="1"/>
  <c r="O17" i="1"/>
  <c r="R17" i="1"/>
  <c r="U17" i="1"/>
  <c r="X17" i="1"/>
  <c r="E18" i="1"/>
  <c r="H18" i="1"/>
  <c r="L18" i="1"/>
  <c r="O18" i="1"/>
  <c r="R18" i="1"/>
  <c r="U18" i="1"/>
  <c r="X18" i="1"/>
  <c r="E19" i="1"/>
  <c r="H19" i="1"/>
  <c r="L19" i="1"/>
  <c r="O19" i="1"/>
  <c r="R19" i="1"/>
  <c r="U19" i="1"/>
  <c r="X19" i="1"/>
  <c r="E20" i="1"/>
  <c r="H20" i="1"/>
  <c r="L20" i="1"/>
  <c r="O20" i="1"/>
  <c r="R20" i="1"/>
  <c r="U20" i="1"/>
  <c r="X20" i="1"/>
  <c r="E21" i="1"/>
  <c r="H21" i="1"/>
  <c r="L21" i="1"/>
  <c r="O21" i="1"/>
  <c r="R21" i="1"/>
  <c r="U21" i="1"/>
  <c r="X21" i="1"/>
  <c r="E22" i="1"/>
  <c r="H22" i="1"/>
  <c r="L22" i="1"/>
  <c r="O22" i="1"/>
  <c r="R22" i="1"/>
  <c r="U22" i="1"/>
  <c r="X22" i="1"/>
  <c r="E23" i="1"/>
  <c r="H23" i="1"/>
  <c r="L23" i="1"/>
  <c r="O23" i="1"/>
  <c r="R23" i="1"/>
  <c r="U23" i="1"/>
  <c r="X23" i="1"/>
  <c r="E24" i="1"/>
  <c r="H24" i="1"/>
  <c r="L24" i="1"/>
  <c r="O24" i="1"/>
  <c r="R24" i="1"/>
  <c r="U24" i="1"/>
  <c r="X24" i="1"/>
  <c r="E25" i="1"/>
  <c r="H25" i="1"/>
  <c r="L25" i="1"/>
  <c r="O25" i="1"/>
  <c r="R25" i="1"/>
  <c r="U25" i="1"/>
  <c r="X25" i="1"/>
  <c r="E26" i="1"/>
  <c r="H26" i="1"/>
  <c r="L26" i="1"/>
  <c r="O26" i="1"/>
  <c r="R26" i="1"/>
  <c r="U26" i="1"/>
  <c r="X26" i="1"/>
  <c r="E27" i="1"/>
  <c r="H27" i="1"/>
  <c r="L27" i="1"/>
  <c r="O27" i="1"/>
  <c r="R27" i="1"/>
  <c r="U27" i="1"/>
  <c r="X27" i="1"/>
  <c r="E28" i="1"/>
  <c r="H28" i="1"/>
  <c r="L28" i="1"/>
  <c r="O28" i="1"/>
  <c r="R28" i="1"/>
  <c r="U28" i="1"/>
  <c r="X28" i="1"/>
  <c r="E29" i="1"/>
  <c r="H29" i="1"/>
  <c r="L29" i="1"/>
  <c r="O29" i="1"/>
  <c r="R29" i="1"/>
  <c r="U29" i="1"/>
  <c r="X29" i="1"/>
  <c r="E30" i="1"/>
  <c r="H30" i="1"/>
  <c r="L30" i="1"/>
  <c r="O30" i="1"/>
  <c r="R30" i="1"/>
  <c r="U30" i="1"/>
  <c r="X30" i="1"/>
  <c r="E31" i="1"/>
  <c r="H31" i="1"/>
  <c r="L31" i="1"/>
  <c r="O31" i="1"/>
  <c r="R31" i="1"/>
  <c r="U31" i="1"/>
  <c r="X31" i="1"/>
  <c r="E32" i="1"/>
  <c r="H32" i="1"/>
  <c r="L32" i="1"/>
  <c r="O32" i="1"/>
  <c r="R32" i="1"/>
  <c r="U32" i="1"/>
  <c r="X32" i="1"/>
  <c r="X33" i="1"/>
  <c r="L33" i="1" l="1"/>
  <c r="E33" i="1"/>
  <c r="R33" i="1"/>
  <c r="U33" i="1"/>
  <c r="O33" i="1"/>
  <c r="H33" i="1"/>
</calcChain>
</file>

<file path=xl/sharedStrings.xml><?xml version="1.0" encoding="utf-8"?>
<sst xmlns="http://schemas.openxmlformats.org/spreadsheetml/2006/main" count="72" uniqueCount="53">
  <si>
    <t>Lait cru 1/2 écrémé (1L)</t>
  </si>
  <si>
    <t>Crème fraîche (20cl)</t>
  </si>
  <si>
    <t>Fromage blanc 1/2 écrémé (1kg)</t>
  </si>
  <si>
    <t>Fromage blanc 1/2 écrémé (500gr)</t>
  </si>
  <si>
    <t>1/2 roue</t>
  </si>
  <si>
    <t>1/4 de roue</t>
  </si>
  <si>
    <t>1/8 de roue</t>
  </si>
  <si>
    <t>Lait cru entier (1L)</t>
  </si>
  <si>
    <t xml:space="preserve">BRIE NOIR </t>
  </si>
  <si>
    <r>
      <rPr>
        <b/>
        <sz val="11"/>
        <color theme="1"/>
        <rFont val="Calibri"/>
        <family val="2"/>
        <scheme val="minor"/>
      </rPr>
      <t>BRIE FERMIER FRAIS</t>
    </r>
    <r>
      <rPr>
        <sz val="11"/>
        <color theme="1"/>
        <rFont val="Calibri"/>
        <family val="2"/>
        <scheme val="minor"/>
      </rPr>
      <t xml:space="preserve"> (1/8 de roue)</t>
    </r>
  </si>
  <si>
    <t>1/4 de roue (env 300gr)</t>
  </si>
  <si>
    <t>BRIE DE COULOMMIERS (env 1,2kg)</t>
  </si>
  <si>
    <t>BRIE FERMIER (env. 1,4kg)</t>
  </si>
  <si>
    <t>PETIT PANIER</t>
  </si>
  <si>
    <t>GRAND PANIER</t>
  </si>
  <si>
    <t>Brie de Coulommiers (1/4 de roue)</t>
  </si>
  <si>
    <t>PRIX</t>
  </si>
  <si>
    <t>Lait cru entier (3L)</t>
  </si>
  <si>
    <t>TOTAL EN EUROS</t>
  </si>
  <si>
    <t xml:space="preserve"> (de janvier à mars 2017)</t>
  </si>
  <si>
    <t>Coulommiers (env. 400gr)</t>
  </si>
  <si>
    <t>(à partir d'avril 2017)</t>
  </si>
  <si>
    <t>COULOMMIERS ENTIER (env. 400 gr)</t>
  </si>
  <si>
    <t>GRAND PANIER                  23€</t>
  </si>
  <si>
    <t xml:space="preserve"> (à partir d'avril 2017)</t>
  </si>
  <si>
    <t>Brie Fermier (1/8 de roue)</t>
  </si>
  <si>
    <t>Lait cru entier (2L)</t>
  </si>
  <si>
    <t xml:space="preserve"> La Ferme Sainte Colombe</t>
  </si>
  <si>
    <t>Tarifs 2017</t>
  </si>
  <si>
    <t>A partir d'avril 2017, le "Brie de Coulommiers" sera remplacé par un "Coulommiers" entier, plus petit (env. 400gr).</t>
  </si>
  <si>
    <t>Mars</t>
  </si>
  <si>
    <t>Avril</t>
  </si>
  <si>
    <t>Mai</t>
  </si>
  <si>
    <t>Juin</t>
  </si>
  <si>
    <t>Juillet</t>
  </si>
  <si>
    <t>Août</t>
  </si>
  <si>
    <t>Fromage blanc lissé 1/2 écrémé (1kg)</t>
  </si>
  <si>
    <t>Fromage blanc lissé 1/2 écrémé (500gr)</t>
  </si>
  <si>
    <t>Faisselle (500gr)</t>
  </si>
  <si>
    <t xml:space="preserve">Paiement:  merci d'adresser vos chèques  mensuels à "EARL Ferme Ste Colombe" </t>
  </si>
  <si>
    <t>PETIT PANIER                      13€</t>
  </si>
  <si>
    <t xml:space="preserve">GRAND PANIER                 </t>
  </si>
  <si>
    <t xml:space="preserve">PETIT PANIER        </t>
  </si>
  <si>
    <t>Total €</t>
  </si>
  <si>
    <t>Indiquer le nombre de paniers ou de produits désirés dans les cases, puis calculer le montant par produit et par mois.</t>
  </si>
  <si>
    <r>
      <t>13€ (de Janv. à Mars</t>
    </r>
    <r>
      <rPr>
        <b/>
        <sz val="11"/>
        <color theme="1"/>
        <rFont val="Calibri"/>
        <family val="2"/>
      </rPr>
      <t>)     14€ (à partir d'Av.)</t>
    </r>
  </si>
  <si>
    <r>
      <t>23€ (de Janv. à Mars</t>
    </r>
    <r>
      <rPr>
        <b/>
        <sz val="11"/>
        <color theme="1"/>
        <rFont val="Calibri"/>
        <family val="2"/>
      </rPr>
      <t>)     24€ (à partir d'Av.)</t>
    </r>
  </si>
  <si>
    <t>Possibilté de changer de composition à chaque livraison à la seule condition que tout soit prévu et inscrit lors de l'établissement du contrat. Aucun changement ne sera possible en cours de contrat. Merci</t>
  </si>
  <si>
    <t>Panier libre: Minimum de 7€.</t>
  </si>
  <si>
    <t xml:space="preserve">  </t>
  </si>
  <si>
    <t>Engagement sur 6 mois</t>
  </si>
  <si>
    <t>Lait cru écrémé (1L)</t>
  </si>
  <si>
    <t>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</si>
</sst>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8"/>
      <color theme="1"/>
      <name val="Bernard MT Condensed"/>
      <family val="1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5">
    <xf numFmtId="0" fontId="0" fillId="0" borderId="0" xfId="0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8" xfId="0" applyBorder="1"/>
    <xf numFmtId="0" fontId="0" fillId="0" borderId="33" xfId="0" applyBorder="1"/>
    <xf numFmtId="0" fontId="3" fillId="0" borderId="27" xfId="0" applyFont="1" applyBorder="1"/>
    <xf numFmtId="0" fontId="3" fillId="0" borderId="3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3" fillId="4" borderId="10" xfId="0" applyFont="1" applyFill="1" applyBorder="1"/>
    <xf numFmtId="6" fontId="3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1" xfId="0" applyFill="1" applyBorder="1" applyAlignment="1"/>
    <xf numFmtId="0" fontId="5" fillId="0" borderId="0" xfId="0" applyFont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37" xfId="0" applyFont="1" applyFill="1" applyBorder="1" applyAlignment="1"/>
    <xf numFmtId="6" fontId="3" fillId="4" borderId="6" xfId="0" applyNumberFormat="1" applyFont="1" applyFill="1" applyBorder="1" applyAlignment="1"/>
    <xf numFmtId="0" fontId="3" fillId="2" borderId="10" xfId="0" applyFont="1" applyFill="1" applyBorder="1"/>
    <xf numFmtId="0" fontId="3" fillId="2" borderId="5" xfId="0" applyFont="1" applyFill="1" applyBorder="1"/>
    <xf numFmtId="6" fontId="3" fillId="0" borderId="27" xfId="0" applyNumberFormat="1" applyFont="1" applyBorder="1" applyAlignment="1">
      <alignment horizontal="center"/>
    </xf>
    <xf numFmtId="6" fontId="3" fillId="0" borderId="32" xfId="0" applyNumberFormat="1" applyFont="1" applyBorder="1" applyAlignment="1">
      <alignment horizontal="center"/>
    </xf>
    <xf numFmtId="8" fontId="3" fillId="0" borderId="32" xfId="0" applyNumberFormat="1" applyFont="1" applyBorder="1" applyAlignment="1">
      <alignment horizontal="center"/>
    </xf>
    <xf numFmtId="8" fontId="3" fillId="0" borderId="11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6" fontId="3" fillId="0" borderId="28" xfId="0" applyNumberFormat="1" applyFont="1" applyBorder="1" applyAlignment="1">
      <alignment horizontal="center"/>
    </xf>
    <xf numFmtId="8" fontId="3" fillId="0" borderId="28" xfId="0" applyNumberFormat="1" applyFont="1" applyBorder="1" applyAlignment="1">
      <alignment horizontal="center"/>
    </xf>
    <xf numFmtId="6" fontId="3" fillId="0" borderId="29" xfId="0" applyNumberFormat="1" applyFont="1" applyBorder="1" applyAlignment="1">
      <alignment horizontal="center"/>
    </xf>
    <xf numFmtId="8" fontId="3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8" fontId="3" fillId="0" borderId="33" xfId="0" applyNumberFormat="1" applyFont="1" applyBorder="1" applyAlignment="1">
      <alignment horizontal="center"/>
    </xf>
    <xf numFmtId="0" fontId="2" fillId="0" borderId="0" xfId="0" applyFont="1"/>
    <xf numFmtId="0" fontId="0" fillId="0" borderId="12" xfId="0" applyBorder="1"/>
    <xf numFmtId="6" fontId="3" fillId="0" borderId="12" xfId="0" applyNumberFormat="1" applyFont="1" applyBorder="1" applyAlignment="1">
      <alignment horizontal="center"/>
    </xf>
    <xf numFmtId="0" fontId="0" fillId="0" borderId="1" xfId="0" applyBorder="1"/>
    <xf numFmtId="0" fontId="3" fillId="2" borderId="37" xfId="0" applyFont="1" applyFill="1" applyBorder="1"/>
    <xf numFmtId="0" fontId="3" fillId="2" borderId="27" xfId="0" applyFont="1" applyFill="1" applyBorder="1"/>
    <xf numFmtId="0" fontId="3" fillId="2" borderId="18" xfId="0" applyFont="1" applyFill="1" applyBorder="1"/>
    <xf numFmtId="0" fontId="3" fillId="2" borderId="28" xfId="0" applyFont="1" applyFill="1" applyBorder="1"/>
    <xf numFmtId="0" fontId="3" fillId="2" borderId="31" xfId="0" applyFont="1" applyFill="1" applyBorder="1"/>
    <xf numFmtId="0" fontId="3" fillId="2" borderId="29" xfId="0" applyFont="1" applyFill="1" applyBorder="1"/>
    <xf numFmtId="0" fontId="3" fillId="2" borderId="50" xfId="0" applyFont="1" applyFill="1" applyBorder="1"/>
    <xf numFmtId="0" fontId="3" fillId="2" borderId="7" xfId="0" applyFont="1" applyFill="1" applyBorder="1"/>
    <xf numFmtId="6" fontId="3" fillId="0" borderId="0" xfId="1" applyNumberFormat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6" fontId="3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" fontId="0" fillId="5" borderId="1" xfId="0" applyNumberFormat="1" applyFill="1" applyBorder="1"/>
    <xf numFmtId="16" fontId="0" fillId="6" borderId="1" xfId="0" applyNumberFormat="1" applyFill="1" applyBorder="1"/>
    <xf numFmtId="16" fontId="0" fillId="6" borderId="6" xfId="0" applyNumberFormat="1" applyFill="1" applyBorder="1"/>
    <xf numFmtId="16" fontId="0" fillId="6" borderId="10" xfId="0" applyNumberFormat="1" applyFill="1" applyBorder="1"/>
    <xf numFmtId="16" fontId="0" fillId="5" borderId="10" xfId="0" applyNumberFormat="1" applyFill="1" applyBorder="1"/>
    <xf numFmtId="16" fontId="0" fillId="5" borderId="6" xfId="0" applyNumberFormat="1" applyFill="1" applyBorder="1"/>
    <xf numFmtId="16" fontId="0" fillId="5" borderId="5" xfId="0" applyNumberFormat="1" applyFill="1" applyBorder="1"/>
    <xf numFmtId="16" fontId="0" fillId="6" borderId="4" xfId="0" applyNumberFormat="1" applyFill="1" applyBorder="1"/>
    <xf numFmtId="16" fontId="0" fillId="6" borderId="52" xfId="0" applyNumberFormat="1" applyFill="1" applyBorder="1"/>
    <xf numFmtId="16" fontId="0" fillId="6" borderId="72" xfId="0" applyNumberFormat="1" applyFill="1" applyBorder="1"/>
    <xf numFmtId="0" fontId="3" fillId="6" borderId="23" xfId="0" applyNumberFormat="1" applyFont="1" applyFill="1" applyBorder="1"/>
    <xf numFmtId="0" fontId="3" fillId="6" borderId="56" xfId="0" applyNumberFormat="1" applyFont="1" applyFill="1" applyBorder="1"/>
    <xf numFmtId="0" fontId="3" fillId="6" borderId="24" xfId="0" applyNumberFormat="1" applyFont="1" applyFill="1" applyBorder="1"/>
    <xf numFmtId="0" fontId="3" fillId="6" borderId="57" xfId="0" applyNumberFormat="1" applyFont="1" applyFill="1" applyBorder="1"/>
    <xf numFmtId="0" fontId="3" fillId="6" borderId="21" xfId="0" applyNumberFormat="1" applyFont="1" applyFill="1" applyBorder="1"/>
    <xf numFmtId="0" fontId="3" fillId="6" borderId="14" xfId="0" applyNumberFormat="1" applyFont="1" applyFill="1" applyBorder="1"/>
    <xf numFmtId="0" fontId="3" fillId="6" borderId="60" xfId="0" applyNumberFormat="1" applyFont="1" applyFill="1" applyBorder="1"/>
    <xf numFmtId="0" fontId="3" fillId="6" borderId="58" xfId="0" applyNumberFormat="1" applyFont="1" applyFill="1" applyBorder="1"/>
    <xf numFmtId="0" fontId="3" fillId="6" borderId="70" xfId="0" applyNumberFormat="1" applyFont="1" applyFill="1" applyBorder="1"/>
    <xf numFmtId="0" fontId="3" fillId="6" borderId="72" xfId="0" applyNumberFormat="1" applyFont="1" applyFill="1" applyBorder="1"/>
    <xf numFmtId="0" fontId="3" fillId="6" borderId="66" xfId="0" applyNumberFormat="1" applyFont="1" applyFill="1" applyBorder="1"/>
    <xf numFmtId="0" fontId="3" fillId="6" borderId="68" xfId="0" applyNumberFormat="1" applyFont="1" applyFill="1" applyBorder="1"/>
    <xf numFmtId="0" fontId="3" fillId="6" borderId="14" xfId="0" applyNumberFormat="1" applyFont="1" applyFill="1" applyBorder="1" applyAlignment="1">
      <alignment wrapText="1"/>
    </xf>
    <xf numFmtId="0" fontId="3" fillId="6" borderId="61" xfId="0" applyNumberFormat="1" applyFont="1" applyFill="1" applyBorder="1"/>
    <xf numFmtId="0" fontId="3" fillId="6" borderId="59" xfId="0" applyNumberFormat="1" applyFont="1" applyFill="1" applyBorder="1"/>
    <xf numFmtId="0" fontId="3" fillId="5" borderId="15" xfId="0" applyNumberFormat="1" applyFont="1" applyFill="1" applyBorder="1"/>
    <xf numFmtId="0" fontId="3" fillId="5" borderId="45" xfId="0" applyNumberFormat="1" applyFont="1" applyFill="1" applyBorder="1"/>
    <xf numFmtId="0" fontId="3" fillId="5" borderId="16" xfId="0" applyNumberFormat="1" applyFont="1" applyFill="1" applyBorder="1"/>
    <xf numFmtId="0" fontId="3" fillId="5" borderId="46" xfId="0" applyNumberFormat="1" applyFont="1" applyFill="1" applyBorder="1"/>
    <xf numFmtId="0" fontId="3" fillId="5" borderId="43" xfId="0" applyNumberFormat="1" applyFont="1" applyFill="1" applyBorder="1"/>
    <xf numFmtId="0" fontId="3" fillId="5" borderId="47" xfId="0" applyNumberFormat="1" applyFont="1" applyFill="1" applyBorder="1"/>
    <xf numFmtId="0" fontId="3" fillId="5" borderId="13" xfId="0" applyNumberFormat="1" applyFont="1" applyFill="1" applyBorder="1"/>
    <xf numFmtId="0" fontId="3" fillId="5" borderId="25" xfId="0" applyNumberFormat="1" applyFont="1" applyFill="1" applyBorder="1"/>
    <xf numFmtId="0" fontId="3" fillId="2" borderId="48" xfId="0" applyNumberFormat="1" applyFont="1" applyFill="1" applyBorder="1"/>
    <xf numFmtId="0" fontId="3" fillId="2" borderId="32" xfId="0" applyNumberFormat="1" applyFont="1" applyFill="1" applyBorder="1"/>
    <xf numFmtId="0" fontId="3" fillId="2" borderId="49" xfId="0" applyNumberFormat="1" applyFont="1" applyFill="1" applyBorder="1"/>
    <xf numFmtId="0" fontId="3" fillId="2" borderId="28" xfId="0" applyNumberFormat="1" applyFont="1" applyFill="1" applyBorder="1"/>
    <xf numFmtId="0" fontId="3" fillId="2" borderId="51" xfId="0" applyNumberFormat="1" applyFont="1" applyFill="1" applyBorder="1"/>
    <xf numFmtId="0" fontId="3" fillId="2" borderId="33" xfId="0" applyNumberFormat="1" applyFont="1" applyFill="1" applyBorder="1"/>
    <xf numFmtId="0" fontId="3" fillId="5" borderId="44" xfId="0" applyNumberFormat="1" applyFont="1" applyFill="1" applyBorder="1"/>
    <xf numFmtId="0" fontId="3" fillId="5" borderId="40" xfId="0" applyNumberFormat="1" applyFont="1" applyFill="1" applyBorder="1"/>
    <xf numFmtId="0" fontId="3" fillId="5" borderId="41" xfId="0" applyNumberFormat="1" applyFont="1" applyFill="1" applyBorder="1"/>
    <xf numFmtId="0" fontId="3" fillId="5" borderId="17" xfId="0" applyNumberFormat="1" applyFont="1" applyFill="1" applyBorder="1"/>
    <xf numFmtId="0" fontId="3" fillId="5" borderId="42" xfId="0" applyNumberFormat="1" applyFont="1" applyFill="1" applyBorder="1"/>
    <xf numFmtId="0" fontId="3" fillId="5" borderId="52" xfId="0" applyNumberFormat="1" applyFont="1" applyFill="1" applyBorder="1"/>
    <xf numFmtId="0" fontId="3" fillId="5" borderId="53" xfId="0" applyNumberFormat="1" applyFont="1" applyFill="1" applyBorder="1"/>
    <xf numFmtId="0" fontId="3" fillId="5" borderId="69" xfId="0" applyNumberFormat="1" applyFont="1" applyFill="1" applyBorder="1"/>
    <xf numFmtId="0" fontId="3" fillId="5" borderId="62" xfId="0" applyNumberFormat="1" applyFont="1" applyFill="1" applyBorder="1"/>
    <xf numFmtId="0" fontId="3" fillId="5" borderId="13" xfId="0" applyNumberFormat="1" applyFont="1" applyFill="1" applyBorder="1" applyAlignment="1">
      <alignment wrapText="1"/>
    </xf>
    <xf numFmtId="0" fontId="3" fillId="5" borderId="44" xfId="0" applyNumberFormat="1" applyFont="1" applyFill="1" applyBorder="1" applyAlignment="1">
      <alignment wrapText="1"/>
    </xf>
    <xf numFmtId="0" fontId="3" fillId="5" borderId="64" xfId="0" applyNumberFormat="1" applyFont="1" applyFill="1" applyBorder="1"/>
    <xf numFmtId="0" fontId="3" fillId="5" borderId="63" xfId="0" applyNumberFormat="1" applyFont="1" applyFill="1" applyBorder="1"/>
    <xf numFmtId="0" fontId="3" fillId="6" borderId="30" xfId="0" applyNumberFormat="1" applyFont="1" applyFill="1" applyBorder="1"/>
    <xf numFmtId="0" fontId="3" fillId="6" borderId="46" xfId="0" applyNumberFormat="1" applyFont="1" applyFill="1" applyBorder="1"/>
    <xf numFmtId="0" fontId="3" fillId="6" borderId="34" xfId="0" applyNumberFormat="1" applyFont="1" applyFill="1" applyBorder="1"/>
    <xf numFmtId="0" fontId="3" fillId="6" borderId="36" xfId="0" applyNumberFormat="1" applyFont="1" applyFill="1" applyBorder="1"/>
    <xf numFmtId="0" fontId="3" fillId="6" borderId="47" xfId="0" applyNumberFormat="1" applyFont="1" applyFill="1" applyBorder="1"/>
    <xf numFmtId="0" fontId="3" fillId="6" borderId="3" xfId="0" applyNumberFormat="1" applyFont="1" applyFill="1" applyBorder="1"/>
    <xf numFmtId="0" fontId="3" fillId="6" borderId="25" xfId="0" applyNumberFormat="1" applyFont="1" applyFill="1" applyBorder="1"/>
    <xf numFmtId="0" fontId="3" fillId="2" borderId="35" xfId="0" applyNumberFormat="1" applyFont="1" applyFill="1" applyBorder="1"/>
    <xf numFmtId="0" fontId="3" fillId="2" borderId="30" xfId="0" applyNumberFormat="1" applyFont="1" applyFill="1" applyBorder="1"/>
    <xf numFmtId="0" fontId="3" fillId="2" borderId="36" xfId="0" applyNumberFormat="1" applyFont="1" applyFill="1" applyBorder="1"/>
    <xf numFmtId="0" fontId="3" fillId="6" borderId="13" xfId="0" applyNumberFormat="1" applyFont="1" applyFill="1" applyBorder="1"/>
    <xf numFmtId="0" fontId="3" fillId="6" borderId="44" xfId="0" applyNumberFormat="1" applyFont="1" applyFill="1" applyBorder="1"/>
    <xf numFmtId="0" fontId="3" fillId="6" borderId="15" xfId="0" applyNumberFormat="1" applyFont="1" applyFill="1" applyBorder="1"/>
    <xf numFmtId="0" fontId="3" fillId="6" borderId="54" xfId="0" applyNumberFormat="1" applyFont="1" applyFill="1" applyBorder="1"/>
    <xf numFmtId="0" fontId="3" fillId="6" borderId="40" xfId="0" applyNumberFormat="1" applyFont="1" applyFill="1" applyBorder="1"/>
    <xf numFmtId="0" fontId="3" fillId="6" borderId="16" xfId="0" applyNumberFormat="1" applyFont="1" applyFill="1" applyBorder="1"/>
    <xf numFmtId="0" fontId="3" fillId="6" borderId="41" xfId="0" applyNumberFormat="1" applyFont="1" applyFill="1" applyBorder="1"/>
    <xf numFmtId="0" fontId="3" fillId="6" borderId="17" xfId="0" applyNumberFormat="1" applyFont="1" applyFill="1" applyBorder="1"/>
    <xf numFmtId="0" fontId="3" fillId="6" borderId="55" xfId="0" applyNumberFormat="1" applyFont="1" applyFill="1" applyBorder="1"/>
    <xf numFmtId="0" fontId="3" fillId="6" borderId="42" xfId="0" applyNumberFormat="1" applyFont="1" applyFill="1" applyBorder="1"/>
    <xf numFmtId="0" fontId="3" fillId="6" borderId="52" xfId="0" applyNumberFormat="1" applyFont="1" applyFill="1" applyBorder="1"/>
    <xf numFmtId="0" fontId="3" fillId="6" borderId="6" xfId="0" applyNumberFormat="1" applyFont="1" applyFill="1" applyBorder="1"/>
    <xf numFmtId="0" fontId="3" fillId="6" borderId="53" xfId="0" applyNumberFormat="1" applyFont="1" applyFill="1" applyBorder="1"/>
    <xf numFmtId="0" fontId="3" fillId="6" borderId="69" xfId="0" applyNumberFormat="1" applyFont="1" applyFill="1" applyBorder="1"/>
    <xf numFmtId="0" fontId="3" fillId="6" borderId="0" xfId="0" applyNumberFormat="1" applyFont="1" applyFill="1" applyBorder="1"/>
    <xf numFmtId="0" fontId="3" fillId="6" borderId="62" xfId="0" applyNumberFormat="1" applyFont="1" applyFill="1" applyBorder="1"/>
    <xf numFmtId="0" fontId="3" fillId="6" borderId="22" xfId="0" applyNumberFormat="1" applyFont="1" applyFill="1" applyBorder="1"/>
    <xf numFmtId="0" fontId="3" fillId="6" borderId="45" xfId="0" applyNumberFormat="1" applyFont="1" applyFill="1" applyBorder="1"/>
    <xf numFmtId="0" fontId="3" fillId="6" borderId="13" xfId="0" applyNumberFormat="1" applyFont="1" applyFill="1" applyBorder="1" applyAlignment="1">
      <alignment wrapText="1"/>
    </xf>
    <xf numFmtId="0" fontId="3" fillId="6" borderId="3" xfId="0" applyNumberFormat="1" applyFont="1" applyFill="1" applyBorder="1" applyAlignment="1">
      <alignment wrapText="1"/>
    </xf>
    <xf numFmtId="0" fontId="3" fillId="6" borderId="44" xfId="0" applyNumberFormat="1" applyFont="1" applyFill="1" applyBorder="1" applyAlignment="1">
      <alignment wrapText="1"/>
    </xf>
    <xf numFmtId="0" fontId="3" fillId="6" borderId="64" xfId="0" applyNumberFormat="1" applyFont="1" applyFill="1" applyBorder="1"/>
    <xf numFmtId="0" fontId="3" fillId="6" borderId="9" xfId="0" applyNumberFormat="1" applyFont="1" applyFill="1" applyBorder="1"/>
    <xf numFmtId="0" fontId="3" fillId="6" borderId="63" xfId="0" applyNumberFormat="1" applyFont="1" applyFill="1" applyBorder="1"/>
    <xf numFmtId="0" fontId="3" fillId="5" borderId="22" xfId="0" applyNumberFormat="1" applyFont="1" applyFill="1" applyBorder="1"/>
    <xf numFmtId="0" fontId="3" fillId="5" borderId="23" xfId="0" applyNumberFormat="1" applyFont="1" applyFill="1" applyBorder="1"/>
    <xf numFmtId="0" fontId="3" fillId="5" borderId="34" xfId="0" applyNumberFormat="1" applyFont="1" applyFill="1" applyBorder="1"/>
    <xf numFmtId="0" fontId="3" fillId="5" borderId="21" xfId="0" applyNumberFormat="1" applyFont="1" applyFill="1" applyBorder="1"/>
    <xf numFmtId="0" fontId="3" fillId="2" borderId="29" xfId="0" applyNumberFormat="1" applyFont="1" applyFill="1" applyBorder="1"/>
    <xf numFmtId="0" fontId="3" fillId="5" borderId="11" xfId="0" applyNumberFormat="1" applyFont="1" applyFill="1" applyBorder="1"/>
    <xf numFmtId="0" fontId="3" fillId="2" borderId="31" xfId="0" applyNumberFormat="1" applyFont="1" applyFill="1" applyBorder="1"/>
    <xf numFmtId="0" fontId="3" fillId="2" borderId="19" xfId="0" applyNumberFormat="1" applyFont="1" applyFill="1" applyBorder="1"/>
    <xf numFmtId="0" fontId="3" fillId="2" borderId="20" xfId="0" applyNumberFormat="1" applyFont="1" applyFill="1" applyBorder="1"/>
    <xf numFmtId="0" fontId="3" fillId="6" borderId="11" xfId="0" applyNumberFormat="1" applyFont="1" applyFill="1" applyBorder="1"/>
    <xf numFmtId="0" fontId="3" fillId="6" borderId="7" xfId="0" applyNumberFormat="1" applyFont="1" applyFill="1" applyBorder="1"/>
    <xf numFmtId="0" fontId="3" fillId="6" borderId="26" xfId="0" applyNumberFormat="1" applyFont="1" applyFill="1" applyBorder="1"/>
    <xf numFmtId="0" fontId="3" fillId="6" borderId="71" xfId="0" applyNumberFormat="1" applyFont="1" applyFill="1" applyBorder="1"/>
    <xf numFmtId="0" fontId="3" fillId="6" borderId="67" xfId="0" applyNumberFormat="1" applyFont="1" applyFill="1" applyBorder="1"/>
    <xf numFmtId="0" fontId="3" fillId="6" borderId="25" xfId="0" applyNumberFormat="1" applyFont="1" applyFill="1" applyBorder="1" applyAlignment="1">
      <alignment wrapText="1"/>
    </xf>
    <xf numFmtId="0" fontId="3" fillId="6" borderId="65" xfId="0" applyNumberFormat="1" applyFont="1" applyFill="1" applyBorder="1"/>
    <xf numFmtId="0" fontId="3" fillId="5" borderId="60" xfId="0" applyNumberFormat="1" applyFont="1" applyFill="1" applyBorder="1"/>
    <xf numFmtId="0" fontId="3" fillId="5" borderId="58" xfId="0" applyNumberFormat="1" applyFont="1" applyFill="1" applyBorder="1"/>
    <xf numFmtId="0" fontId="3" fillId="5" borderId="56" xfId="0" applyNumberFormat="1" applyFont="1" applyFill="1" applyBorder="1"/>
    <xf numFmtId="0" fontId="3" fillId="5" borderId="24" xfId="0" applyNumberFormat="1" applyFont="1" applyFill="1" applyBorder="1"/>
    <xf numFmtId="0" fontId="3" fillId="5" borderId="57" xfId="0" applyNumberFormat="1" applyFont="1" applyFill="1" applyBorder="1"/>
    <xf numFmtId="0" fontId="3" fillId="5" borderId="61" xfId="0" applyNumberFormat="1" applyFont="1" applyFill="1" applyBorder="1"/>
    <xf numFmtId="0" fontId="3" fillId="5" borderId="59" xfId="0" applyNumberFormat="1" applyFont="1" applyFill="1" applyBorder="1"/>
    <xf numFmtId="0" fontId="3" fillId="2" borderId="60" xfId="0" applyNumberFormat="1" applyFont="1" applyFill="1" applyBorder="1"/>
    <xf numFmtId="0" fontId="3" fillId="2" borderId="58" xfId="0" applyNumberFormat="1" applyFont="1" applyFill="1" applyBorder="1"/>
    <xf numFmtId="0" fontId="3" fillId="2" borderId="23" xfId="0" applyNumberFormat="1" applyFont="1" applyFill="1" applyBorder="1"/>
    <xf numFmtId="0" fontId="3" fillId="2" borderId="56" xfId="0" applyNumberFormat="1" applyFont="1" applyFill="1" applyBorder="1"/>
    <xf numFmtId="0" fontId="3" fillId="5" borderId="70" xfId="0" applyNumberFormat="1" applyFont="1" applyFill="1" applyBorder="1"/>
    <xf numFmtId="0" fontId="3" fillId="5" borderId="72" xfId="0" applyNumberFormat="1" applyFont="1" applyFill="1" applyBorder="1"/>
    <xf numFmtId="0" fontId="3" fillId="5" borderId="14" xfId="0" applyNumberFormat="1" applyFont="1" applyFill="1" applyBorder="1"/>
    <xf numFmtId="0" fontId="3" fillId="5" borderId="66" xfId="0" applyNumberFormat="1" applyFont="1" applyFill="1" applyBorder="1"/>
    <xf numFmtId="0" fontId="3" fillId="5" borderId="68" xfId="0" applyNumberFormat="1" applyFont="1" applyFill="1" applyBorder="1"/>
    <xf numFmtId="0" fontId="3" fillId="5" borderId="14" xfId="0" applyNumberFormat="1" applyFont="1" applyFill="1" applyBorder="1" applyAlignment="1">
      <alignment wrapText="1"/>
    </xf>
    <xf numFmtId="0" fontId="0" fillId="6" borderId="13" xfId="0" applyNumberFormat="1" applyFill="1" applyBorder="1"/>
    <xf numFmtId="0" fontId="0" fillId="6" borderId="25" xfId="0" applyNumberFormat="1" applyFill="1" applyBorder="1"/>
    <xf numFmtId="0" fontId="0" fillId="6" borderId="69" xfId="0" applyNumberFormat="1" applyFill="1" applyBorder="1"/>
    <xf numFmtId="0" fontId="0" fillId="6" borderId="67" xfId="0" applyNumberFormat="1" applyFill="1" applyBorder="1"/>
    <xf numFmtId="0" fontId="0" fillId="2" borderId="73" xfId="0" applyNumberFormat="1" applyFill="1" applyBorder="1"/>
    <xf numFmtId="0" fontId="0" fillId="2" borderId="74" xfId="0" applyNumberFormat="1" applyFill="1" applyBorder="1"/>
    <xf numFmtId="0" fontId="0" fillId="2" borderId="16" xfId="0" applyNumberFormat="1" applyFill="1" applyBorder="1"/>
    <xf numFmtId="0" fontId="0" fillId="2" borderId="46" xfId="0" applyNumberFormat="1" applyFill="1" applyBorder="1"/>
    <xf numFmtId="0" fontId="0" fillId="6" borderId="16" xfId="0" applyNumberFormat="1" applyFill="1" applyBorder="1"/>
    <xf numFmtId="0" fontId="0" fillId="6" borderId="46" xfId="0" applyNumberFormat="1" applyFill="1" applyBorder="1"/>
    <xf numFmtId="0" fontId="0" fillId="6" borderId="43" xfId="0" applyNumberFormat="1" applyFill="1" applyBorder="1"/>
    <xf numFmtId="0" fontId="0" fillId="6" borderId="47" xfId="0" applyNumberFormat="1" applyFill="1" applyBorder="1"/>
    <xf numFmtId="0" fontId="0" fillId="6" borderId="69" xfId="0" applyNumberFormat="1" applyFill="1" applyBorder="1" applyAlignment="1">
      <alignment wrapText="1"/>
    </xf>
    <xf numFmtId="0" fontId="0" fillId="6" borderId="67" xfId="0" applyNumberFormat="1" applyFill="1" applyBorder="1" applyAlignment="1">
      <alignment wrapText="1"/>
    </xf>
    <xf numFmtId="164" fontId="3" fillId="7" borderId="1" xfId="1" applyNumberFormat="1" applyFont="1" applyFill="1" applyBorder="1" applyAlignment="1">
      <alignment horizontal="center"/>
    </xf>
    <xf numFmtId="164" fontId="3" fillId="6" borderId="27" xfId="0" applyNumberFormat="1" applyFont="1" applyFill="1" applyBorder="1"/>
    <xf numFmtId="164" fontId="3" fillId="6" borderId="10" xfId="0" applyNumberFormat="1" applyFont="1" applyFill="1" applyBorder="1"/>
    <xf numFmtId="164" fontId="3" fillId="6" borderId="1" xfId="0" applyNumberFormat="1" applyFont="1" applyFill="1" applyBorder="1"/>
    <xf numFmtId="164" fontId="3" fillId="5" borderId="27" xfId="0" applyNumberFormat="1" applyFont="1" applyFill="1" applyBorder="1"/>
    <xf numFmtId="164" fontId="3" fillId="5" borderId="28" xfId="0" applyNumberFormat="1" applyFont="1" applyFill="1" applyBorder="1"/>
    <xf numFmtId="164" fontId="3" fillId="5" borderId="33" xfId="0" applyNumberFormat="1" applyFont="1" applyFill="1" applyBorder="1"/>
    <xf numFmtId="164" fontId="3" fillId="5" borderId="1" xfId="0" applyNumberFormat="1" applyFont="1" applyFill="1" applyBorder="1"/>
    <xf numFmtId="164" fontId="3" fillId="2" borderId="32" xfId="0" applyNumberFormat="1" applyFont="1" applyFill="1" applyBorder="1"/>
    <xf numFmtId="164" fontId="3" fillId="2" borderId="27" xfId="0" applyNumberFormat="1" applyFont="1" applyFill="1" applyBorder="1"/>
    <xf numFmtId="164" fontId="3" fillId="5" borderId="6" xfId="0" applyNumberFormat="1" applyFont="1" applyFill="1" applyBorder="1"/>
    <xf numFmtId="164" fontId="3" fillId="5" borderId="29" xfId="0" applyNumberFormat="1" applyFont="1" applyFill="1" applyBorder="1"/>
    <xf numFmtId="164" fontId="3" fillId="5" borderId="10" xfId="0" applyNumberFormat="1" applyFont="1" applyFill="1" applyBorder="1"/>
    <xf numFmtId="164" fontId="3" fillId="5" borderId="11" xfId="0" applyNumberFormat="1" applyFont="1" applyFill="1" applyBorder="1"/>
    <xf numFmtId="164" fontId="3" fillId="5" borderId="4" xfId="0" applyNumberFormat="1" applyFont="1" applyFill="1" applyBorder="1"/>
    <xf numFmtId="164" fontId="3" fillId="5" borderId="39" xfId="0" applyNumberFormat="1" applyFont="1" applyFill="1" applyBorder="1"/>
    <xf numFmtId="164" fontId="3" fillId="7" borderId="9" xfId="1" applyNumberFormat="1" applyFont="1" applyFill="1" applyBorder="1" applyAlignment="1">
      <alignment horizontal="center"/>
    </xf>
    <xf numFmtId="164" fontId="3" fillId="6" borderId="32" xfId="0" applyNumberFormat="1" applyFont="1" applyFill="1" applyBorder="1"/>
    <xf numFmtId="164" fontId="3" fillId="6" borderId="28" xfId="0" applyNumberFormat="1" applyFont="1" applyFill="1" applyBorder="1"/>
    <xf numFmtId="164" fontId="3" fillId="6" borderId="11" xfId="0" applyNumberFormat="1" applyFont="1" applyFill="1" applyBorder="1"/>
    <xf numFmtId="164" fontId="3" fillId="6" borderId="29" xfId="0" applyNumberFormat="1" applyFont="1" applyFill="1" applyBorder="1"/>
    <xf numFmtId="164" fontId="3" fillId="6" borderId="12" xfId="0" applyNumberFormat="1" applyFont="1" applyFill="1" applyBorder="1"/>
    <xf numFmtId="164" fontId="3" fillId="5" borderId="18" xfId="0" applyNumberFormat="1" applyFont="1" applyFill="1" applyBorder="1"/>
    <xf numFmtId="164" fontId="3" fillId="2" borderId="18" xfId="0" applyNumberFormat="1" applyFont="1" applyFill="1" applyBorder="1"/>
    <xf numFmtId="164" fontId="3" fillId="5" borderId="5" xfId="0" applyNumberFormat="1" applyFont="1" applyFill="1" applyBorder="1"/>
    <xf numFmtId="164" fontId="3" fillId="5" borderId="2" xfId="0" applyNumberFormat="1" applyFont="1" applyFill="1" applyBorder="1"/>
    <xf numFmtId="164" fontId="3" fillId="5" borderId="8" xfId="0" applyNumberFormat="1" applyFont="1" applyFill="1" applyBorder="1"/>
    <xf numFmtId="164" fontId="3" fillId="7" borderId="12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44" fontId="3" fillId="0" borderId="38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0" fillId="4" borderId="8" xfId="0" applyFont="1" applyFill="1" applyBorder="1"/>
    <xf numFmtId="0" fontId="0" fillId="4" borderId="9" xfId="0" applyFont="1" applyFill="1" applyBorder="1"/>
    <xf numFmtId="0" fontId="0" fillId="4" borderId="39" xfId="0" applyFont="1" applyFill="1" applyBorder="1"/>
    <xf numFmtId="6" fontId="3" fillId="4" borderId="7" xfId="0" applyNumberFormat="1" applyFont="1" applyFill="1" applyBorder="1" applyAlignment="1">
      <alignment horizontal="center"/>
    </xf>
    <xf numFmtId="6" fontId="3" fillId="4" borderId="0" xfId="0" applyNumberFormat="1" applyFont="1" applyFill="1" applyBorder="1" applyAlignment="1">
      <alignment horizontal="center"/>
    </xf>
    <xf numFmtId="6" fontId="3" fillId="4" borderId="38" xfId="0" applyNumberFormat="1" applyFont="1" applyFill="1" applyBorder="1" applyAlignment="1">
      <alignment horizontal="center"/>
    </xf>
    <xf numFmtId="0" fontId="0" fillId="4" borderId="7" xfId="0" applyFont="1" applyFill="1" applyBorder="1" applyAlignment="1"/>
    <xf numFmtId="0" fontId="0" fillId="4" borderId="0" xfId="0" applyFont="1" applyFill="1" applyBorder="1" applyAlignment="1"/>
    <xf numFmtId="0" fontId="0" fillId="4" borderId="38" xfId="0" applyFont="1" applyFill="1" applyBorder="1" applyAlignment="1"/>
    <xf numFmtId="0" fontId="0" fillId="4" borderId="7" xfId="0" applyFont="1" applyFill="1" applyBorder="1"/>
    <xf numFmtId="0" fontId="0" fillId="4" borderId="0" xfId="0" applyFont="1" applyFill="1" applyBorder="1"/>
    <xf numFmtId="0" fontId="0" fillId="4" borderId="38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/>
    <xf numFmtId="0" fontId="0" fillId="4" borderId="38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39" xfId="0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49"/>
  <sheetViews>
    <sheetView showGridLines="0" tabSelected="1" zoomScale="80" zoomScaleNormal="80" workbookViewId="0">
      <pane xSplit="2" topLeftCell="C1" activePane="topRight" state="frozen"/>
      <selection pane="topRight" activeCell="T27" sqref="T27"/>
    </sheetView>
  </sheetViews>
  <sheetFormatPr baseColWidth="10" defaultColWidth="9" defaultRowHeight="15" x14ac:dyDescent="0.25"/>
  <cols>
    <col min="1" max="1" width="33.85546875" customWidth="1"/>
    <col min="2" max="2" width="21" style="17" customWidth="1"/>
    <col min="3" max="7" width="8.5703125" customWidth="1"/>
    <col min="8" max="8" width="7.85546875" bestFit="1" customWidth="1"/>
    <col min="9" max="9" width="8.5703125" customWidth="1"/>
    <col min="10" max="10" width="9.140625" customWidth="1"/>
    <col min="11" max="11" width="9.28515625" customWidth="1"/>
    <col min="12" max="12" width="7.85546875" bestFit="1" customWidth="1"/>
    <col min="13" max="13" width="8.28515625" customWidth="1"/>
    <col min="14" max="14" width="8.5703125" customWidth="1"/>
    <col min="15" max="15" width="7.85546875" bestFit="1" customWidth="1"/>
    <col min="16" max="17" width="7.28515625" bestFit="1" customWidth="1"/>
    <col min="18" max="18" width="6.7109375" customWidth="1"/>
    <col min="19" max="19" width="9.28515625" customWidth="1"/>
    <col min="20" max="20" width="8.5703125" bestFit="1" customWidth="1"/>
    <col min="21" max="21" width="6.7109375" customWidth="1"/>
    <col min="22" max="24" width="9" customWidth="1"/>
  </cols>
  <sheetData>
    <row r="1" spans="1:141" ht="15.75" thickBot="1" x14ac:dyDescent="0.3"/>
    <row r="2" spans="1:141" ht="23.25" thickBot="1" x14ac:dyDescent="0.35">
      <c r="A2" t="s">
        <v>49</v>
      </c>
      <c r="F2" s="237" t="s">
        <v>27</v>
      </c>
      <c r="G2" s="238"/>
      <c r="H2" s="238"/>
      <c r="I2" s="238"/>
      <c r="J2" s="238"/>
      <c r="K2" s="239"/>
      <c r="L2" s="31"/>
    </row>
    <row r="3" spans="1:141" x14ac:dyDescent="0.25">
      <c r="G3" s="240" t="s">
        <v>28</v>
      </c>
      <c r="H3" s="240"/>
      <c r="I3" s="240"/>
      <c r="K3" s="71" t="s">
        <v>50</v>
      </c>
    </row>
    <row r="4" spans="1:141" x14ac:dyDescent="0.25">
      <c r="A4" t="s">
        <v>44</v>
      </c>
    </row>
    <row r="5" spans="1:141" x14ac:dyDescent="0.25">
      <c r="A5" t="s">
        <v>48</v>
      </c>
    </row>
    <row r="6" spans="1:141" x14ac:dyDescent="0.25">
      <c r="A6" t="s">
        <v>29</v>
      </c>
    </row>
    <row r="7" spans="1:141" x14ac:dyDescent="0.25">
      <c r="A7" t="s">
        <v>39</v>
      </c>
    </row>
    <row r="8" spans="1:141" ht="15.75" thickBot="1" x14ac:dyDescent="0.3">
      <c r="A8" s="50" t="s">
        <v>47</v>
      </c>
    </row>
    <row r="9" spans="1:141" ht="15.75" thickBot="1" x14ac:dyDescent="0.3">
      <c r="C9" s="234" t="s">
        <v>30</v>
      </c>
      <c r="D9" s="235"/>
      <c r="E9" s="236"/>
      <c r="F9" s="234" t="s">
        <v>31</v>
      </c>
      <c r="G9" s="235"/>
      <c r="H9" s="236"/>
      <c r="I9" s="234" t="s">
        <v>32</v>
      </c>
      <c r="J9" s="235"/>
      <c r="K9" s="235"/>
      <c r="L9" s="236"/>
      <c r="M9" s="234" t="s">
        <v>33</v>
      </c>
      <c r="N9" s="235"/>
      <c r="O9" s="236"/>
      <c r="P9" s="234" t="s">
        <v>34</v>
      </c>
      <c r="Q9" s="235"/>
      <c r="R9" s="236"/>
      <c r="S9" s="234" t="s">
        <v>35</v>
      </c>
      <c r="T9" s="235"/>
      <c r="U9" s="236"/>
      <c r="V9" s="234" t="s">
        <v>52</v>
      </c>
      <c r="W9" s="235"/>
      <c r="X9" s="236"/>
    </row>
    <row r="10" spans="1:141" ht="15.75" thickBot="1" x14ac:dyDescent="0.3">
      <c r="B10" s="16" t="s">
        <v>16</v>
      </c>
      <c r="C10" s="74">
        <v>42436</v>
      </c>
      <c r="D10" s="74">
        <v>42450</v>
      </c>
      <c r="E10" s="74" t="s">
        <v>43</v>
      </c>
      <c r="F10" s="77">
        <v>42464</v>
      </c>
      <c r="G10" s="77">
        <v>42478</v>
      </c>
      <c r="H10" s="77" t="s">
        <v>43</v>
      </c>
      <c r="I10" s="75">
        <v>42492</v>
      </c>
      <c r="J10" s="74">
        <v>42506</v>
      </c>
      <c r="K10" s="76">
        <v>42520</v>
      </c>
      <c r="L10" s="76" t="s">
        <v>43</v>
      </c>
      <c r="M10" s="77">
        <v>42534</v>
      </c>
      <c r="N10" s="78">
        <v>42548</v>
      </c>
      <c r="O10" s="77" t="s">
        <v>43</v>
      </c>
      <c r="P10" s="76">
        <v>42562</v>
      </c>
      <c r="Q10" s="75">
        <v>42576</v>
      </c>
      <c r="R10" s="76" t="s">
        <v>43</v>
      </c>
      <c r="S10" s="73">
        <v>42590</v>
      </c>
      <c r="T10" s="73">
        <v>42604</v>
      </c>
      <c r="U10" s="79" t="s">
        <v>43</v>
      </c>
      <c r="V10" s="81">
        <v>42983</v>
      </c>
      <c r="W10" s="82">
        <v>42997</v>
      </c>
      <c r="X10" s="80" t="s">
        <v>43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</row>
    <row r="11" spans="1:141" s="4" customFormat="1" ht="21.75" customHeight="1" thickBot="1" x14ac:dyDescent="0.3">
      <c r="A11" s="9" t="s">
        <v>12</v>
      </c>
      <c r="B11" s="39">
        <v>34</v>
      </c>
      <c r="C11" s="55"/>
      <c r="D11" s="55"/>
      <c r="E11" s="56"/>
      <c r="F11" s="98"/>
      <c r="G11" s="99"/>
      <c r="H11" s="210">
        <f>(G11+F11)*$B$11</f>
        <v>0</v>
      </c>
      <c r="I11" s="151"/>
      <c r="J11" s="138"/>
      <c r="K11" s="152"/>
      <c r="L11" s="207">
        <f>(K11+J11+I11)*B11</f>
        <v>0</v>
      </c>
      <c r="M11" s="159"/>
      <c r="N11" s="99"/>
      <c r="O11" s="210">
        <f t="shared" ref="O11:O30" si="0">(N11+M11)*B11</f>
        <v>0</v>
      </c>
      <c r="P11" s="151"/>
      <c r="Q11" s="152"/>
      <c r="R11" s="207">
        <f t="shared" ref="R11:R30" si="1">(Q11+P11)*B11</f>
        <v>0</v>
      </c>
      <c r="S11" s="175"/>
      <c r="T11" s="176"/>
      <c r="U11" s="228">
        <f t="shared" ref="U11:U30" si="2">(T11+S11)*B11</f>
        <v>0</v>
      </c>
      <c r="V11" s="192"/>
      <c r="W11" s="193"/>
      <c r="X11" s="207">
        <f>SUM(V11:W11)*B11</f>
        <v>0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</row>
    <row r="12" spans="1:141" s="6" customFormat="1" ht="21.75" customHeight="1" thickBot="1" x14ac:dyDescent="0.3">
      <c r="A12" s="10" t="s">
        <v>4</v>
      </c>
      <c r="B12" s="40">
        <v>18</v>
      </c>
      <c r="C12" s="57"/>
      <c r="D12" s="57"/>
      <c r="E12" s="58"/>
      <c r="F12" s="100"/>
      <c r="G12" s="101"/>
      <c r="H12" s="211">
        <f t="shared" ref="H12:H30" si="3">(G12+F12)*B12</f>
        <v>0</v>
      </c>
      <c r="I12" s="83"/>
      <c r="J12" s="125"/>
      <c r="K12" s="126"/>
      <c r="L12" s="207">
        <f t="shared" ref="L12:L29" si="4">(K12+J12+I12)*B12</f>
        <v>0</v>
      </c>
      <c r="M12" s="160"/>
      <c r="N12" s="101"/>
      <c r="O12" s="211">
        <f t="shared" si="0"/>
        <v>0</v>
      </c>
      <c r="P12" s="83"/>
      <c r="Q12" s="126"/>
      <c r="R12" s="223">
        <f t="shared" si="1"/>
        <v>0</v>
      </c>
      <c r="S12" s="160"/>
      <c r="T12" s="177"/>
      <c r="U12" s="228">
        <f t="shared" si="2"/>
        <v>0</v>
      </c>
      <c r="V12" s="194"/>
      <c r="W12" s="195"/>
      <c r="X12" s="207">
        <f t="shared" ref="X12:X30" si="5">SUM(V12:W12)*B12</f>
        <v>0</v>
      </c>
    </row>
    <row r="13" spans="1:141" s="6" customFormat="1" ht="21.75" customHeight="1" thickBot="1" x14ac:dyDescent="0.3">
      <c r="A13" s="10" t="s">
        <v>5</v>
      </c>
      <c r="B13" s="41">
        <v>9.5</v>
      </c>
      <c r="C13" s="57"/>
      <c r="D13" s="57"/>
      <c r="E13" s="58"/>
      <c r="F13" s="100"/>
      <c r="G13" s="101"/>
      <c r="H13" s="211">
        <f t="shared" si="3"/>
        <v>0</v>
      </c>
      <c r="I13" s="83"/>
      <c r="J13" s="125"/>
      <c r="K13" s="126"/>
      <c r="L13" s="207">
        <f t="shared" si="4"/>
        <v>0</v>
      </c>
      <c r="M13" s="160"/>
      <c r="N13" s="101"/>
      <c r="O13" s="211">
        <f t="shared" si="0"/>
        <v>0</v>
      </c>
      <c r="P13" s="83"/>
      <c r="Q13" s="126"/>
      <c r="R13" s="224">
        <f t="shared" si="1"/>
        <v>0</v>
      </c>
      <c r="S13" s="160"/>
      <c r="T13" s="177"/>
      <c r="U13" s="228">
        <f t="shared" si="2"/>
        <v>0</v>
      </c>
      <c r="V13" s="192"/>
      <c r="W13" s="193"/>
      <c r="X13" s="207">
        <f t="shared" si="5"/>
        <v>0</v>
      </c>
    </row>
    <row r="14" spans="1:141" s="8" customFormat="1" ht="21.75" customHeight="1" thickBot="1" x14ac:dyDescent="0.3">
      <c r="A14" s="11" t="s">
        <v>6</v>
      </c>
      <c r="B14" s="42">
        <v>5.5</v>
      </c>
      <c r="C14" s="60"/>
      <c r="D14" s="59"/>
      <c r="E14" s="61"/>
      <c r="F14" s="102"/>
      <c r="G14" s="103"/>
      <c r="H14" s="212">
        <f t="shared" si="3"/>
        <v>0</v>
      </c>
      <c r="I14" s="127"/>
      <c r="J14" s="128"/>
      <c r="K14" s="129"/>
      <c r="L14" s="207">
        <f t="shared" si="4"/>
        <v>0</v>
      </c>
      <c r="M14" s="161"/>
      <c r="N14" s="103"/>
      <c r="O14" s="212">
        <f t="shared" si="0"/>
        <v>0</v>
      </c>
      <c r="P14" s="127"/>
      <c r="Q14" s="129"/>
      <c r="R14" s="225">
        <f t="shared" si="1"/>
        <v>0</v>
      </c>
      <c r="S14" s="178"/>
      <c r="T14" s="179"/>
      <c r="U14" s="228">
        <f t="shared" si="2"/>
        <v>0</v>
      </c>
      <c r="V14" s="194"/>
      <c r="W14" s="195"/>
      <c r="X14" s="207">
        <f t="shared" si="5"/>
        <v>0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</row>
    <row r="15" spans="1:141" s="3" customFormat="1" ht="21.75" customHeight="1" thickBot="1" x14ac:dyDescent="0.3">
      <c r="A15" s="1" t="s">
        <v>22</v>
      </c>
      <c r="B15" s="43">
        <v>9.5</v>
      </c>
      <c r="C15" s="54"/>
      <c r="D15" s="37"/>
      <c r="E15" s="38"/>
      <c r="F15" s="104"/>
      <c r="G15" s="105"/>
      <c r="H15" s="213">
        <f t="shared" si="3"/>
        <v>0</v>
      </c>
      <c r="I15" s="87"/>
      <c r="J15" s="130"/>
      <c r="K15" s="131"/>
      <c r="L15" s="207">
        <f t="shared" si="4"/>
        <v>0</v>
      </c>
      <c r="M15" s="162"/>
      <c r="N15" s="105"/>
      <c r="O15" s="213">
        <f t="shared" si="0"/>
        <v>0</v>
      </c>
      <c r="P15" s="87"/>
      <c r="Q15" s="131"/>
      <c r="R15" s="209">
        <f t="shared" si="1"/>
        <v>0</v>
      </c>
      <c r="S15" s="180"/>
      <c r="T15" s="181"/>
      <c r="U15" s="228">
        <f t="shared" si="2"/>
        <v>0</v>
      </c>
      <c r="V15" s="192"/>
      <c r="W15" s="193"/>
      <c r="X15" s="207">
        <f t="shared" si="5"/>
        <v>0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</row>
    <row r="16" spans="1:141" s="6" customFormat="1" ht="21.75" customHeight="1" thickBot="1" x14ac:dyDescent="0.3">
      <c r="A16" s="15" t="s">
        <v>11</v>
      </c>
      <c r="B16" s="40">
        <v>30</v>
      </c>
      <c r="C16" s="83"/>
      <c r="D16" s="84"/>
      <c r="E16" s="207">
        <f>(C16+D16)*B16</f>
        <v>0</v>
      </c>
      <c r="F16" s="106"/>
      <c r="G16" s="107"/>
      <c r="H16" s="214">
        <f t="shared" si="3"/>
        <v>0</v>
      </c>
      <c r="I16" s="132"/>
      <c r="J16" s="132"/>
      <c r="K16" s="107"/>
      <c r="L16" s="215">
        <f t="shared" si="4"/>
        <v>0</v>
      </c>
      <c r="M16" s="107"/>
      <c r="N16" s="107"/>
      <c r="O16" s="214">
        <f t="shared" si="0"/>
        <v>0</v>
      </c>
      <c r="P16" s="107"/>
      <c r="Q16" s="165"/>
      <c r="R16" s="214">
        <f t="shared" si="1"/>
        <v>0</v>
      </c>
      <c r="S16" s="182"/>
      <c r="T16" s="183"/>
      <c r="U16" s="229">
        <f t="shared" si="2"/>
        <v>0</v>
      </c>
      <c r="V16" s="196"/>
      <c r="W16" s="197"/>
      <c r="X16" s="215">
        <f t="shared" si="5"/>
        <v>0</v>
      </c>
    </row>
    <row r="17" spans="1:145" s="6" customFormat="1" ht="21.75" customHeight="1" thickBot="1" x14ac:dyDescent="0.3">
      <c r="A17" s="10" t="s">
        <v>4</v>
      </c>
      <c r="B17" s="44">
        <v>16</v>
      </c>
      <c r="C17" s="83"/>
      <c r="D17" s="84"/>
      <c r="E17" s="207">
        <f t="shared" ref="E17:E30" si="6">(C17+D17)*B17</f>
        <v>0</v>
      </c>
      <c r="F17" s="108"/>
      <c r="G17" s="109"/>
      <c r="H17" s="215">
        <f t="shared" si="3"/>
        <v>0</v>
      </c>
      <c r="I17" s="133"/>
      <c r="J17" s="133"/>
      <c r="K17" s="109"/>
      <c r="L17" s="215">
        <f t="shared" si="4"/>
        <v>0</v>
      </c>
      <c r="M17" s="109"/>
      <c r="N17" s="109"/>
      <c r="O17" s="215">
        <f t="shared" si="0"/>
        <v>0</v>
      </c>
      <c r="P17" s="109"/>
      <c r="Q17" s="166"/>
      <c r="R17" s="215">
        <f t="shared" si="1"/>
        <v>0</v>
      </c>
      <c r="S17" s="184"/>
      <c r="T17" s="185"/>
      <c r="U17" s="229">
        <f t="shared" si="2"/>
        <v>0</v>
      </c>
      <c r="V17" s="198"/>
      <c r="W17" s="199"/>
      <c r="X17" s="215">
        <f t="shared" si="5"/>
        <v>0</v>
      </c>
    </row>
    <row r="18" spans="1:145" s="6" customFormat="1" ht="21.75" customHeight="1" thickBot="1" x14ac:dyDescent="0.3">
      <c r="A18" s="10" t="s">
        <v>10</v>
      </c>
      <c r="B18" s="45">
        <v>8.5</v>
      </c>
      <c r="C18" s="83"/>
      <c r="D18" s="84"/>
      <c r="E18" s="207">
        <f t="shared" si="6"/>
        <v>0</v>
      </c>
      <c r="F18" s="108"/>
      <c r="G18" s="109"/>
      <c r="H18" s="215">
        <f t="shared" si="3"/>
        <v>0</v>
      </c>
      <c r="I18" s="133"/>
      <c r="J18" s="133"/>
      <c r="K18" s="109"/>
      <c r="L18" s="215">
        <f t="shared" si="4"/>
        <v>0</v>
      </c>
      <c r="M18" s="109"/>
      <c r="N18" s="109"/>
      <c r="O18" s="215">
        <f t="shared" si="0"/>
        <v>0</v>
      </c>
      <c r="P18" s="109"/>
      <c r="Q18" s="166"/>
      <c r="R18" s="215">
        <f t="shared" si="1"/>
        <v>0</v>
      </c>
      <c r="S18" s="184"/>
      <c r="T18" s="185"/>
      <c r="U18" s="229">
        <f t="shared" si="2"/>
        <v>0</v>
      </c>
      <c r="V18" s="198"/>
      <c r="W18" s="199"/>
      <c r="X18" s="215">
        <f t="shared" si="5"/>
        <v>0</v>
      </c>
    </row>
    <row r="19" spans="1:145" s="8" customFormat="1" ht="21.75" customHeight="1" thickBot="1" x14ac:dyDescent="0.3">
      <c r="A19" s="11" t="s">
        <v>6</v>
      </c>
      <c r="B19" s="46">
        <v>5</v>
      </c>
      <c r="C19" s="85"/>
      <c r="D19" s="86"/>
      <c r="E19" s="207">
        <f t="shared" si="6"/>
        <v>0</v>
      </c>
      <c r="F19" s="110"/>
      <c r="G19" s="111"/>
      <c r="H19" s="215">
        <f t="shared" si="3"/>
        <v>0</v>
      </c>
      <c r="I19" s="134"/>
      <c r="J19" s="134"/>
      <c r="K19" s="111"/>
      <c r="L19" s="215">
        <f t="shared" si="4"/>
        <v>0</v>
      </c>
      <c r="M19" s="163"/>
      <c r="N19" s="163"/>
      <c r="O19" s="215">
        <f t="shared" si="0"/>
        <v>0</v>
      </c>
      <c r="P19" s="163"/>
      <c r="Q19" s="167"/>
      <c r="R19" s="215">
        <f t="shared" si="1"/>
        <v>0</v>
      </c>
      <c r="S19" s="184"/>
      <c r="T19" s="185"/>
      <c r="U19" s="229">
        <f t="shared" si="2"/>
        <v>0</v>
      </c>
      <c r="V19" s="198"/>
      <c r="W19" s="199"/>
      <c r="X19" s="215">
        <f t="shared" si="5"/>
        <v>0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</row>
    <row r="20" spans="1:145" s="8" customFormat="1" ht="21.75" customHeight="1" thickBot="1" x14ac:dyDescent="0.3">
      <c r="A20" s="5" t="s">
        <v>9</v>
      </c>
      <c r="B20" s="42">
        <v>4.5</v>
      </c>
      <c r="C20" s="87"/>
      <c r="D20" s="88"/>
      <c r="E20" s="207">
        <f t="shared" si="6"/>
        <v>0</v>
      </c>
      <c r="F20" s="104"/>
      <c r="G20" s="112"/>
      <c r="H20" s="216">
        <f t="shared" si="3"/>
        <v>0</v>
      </c>
      <c r="I20" s="135"/>
      <c r="J20" s="130"/>
      <c r="K20" s="136"/>
      <c r="L20" s="207">
        <f t="shared" si="4"/>
        <v>0</v>
      </c>
      <c r="M20" s="164"/>
      <c r="N20" s="164"/>
      <c r="O20" s="218">
        <f t="shared" si="0"/>
        <v>0</v>
      </c>
      <c r="P20" s="168"/>
      <c r="Q20" s="169"/>
      <c r="R20" s="208">
        <f t="shared" si="1"/>
        <v>0</v>
      </c>
      <c r="S20" s="178"/>
      <c r="T20" s="179"/>
      <c r="U20" s="228">
        <f t="shared" si="2"/>
        <v>0</v>
      </c>
      <c r="V20" s="200"/>
      <c r="W20" s="201"/>
      <c r="X20" s="207">
        <f t="shared" si="5"/>
        <v>0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</row>
    <row r="21" spans="1:145" s="3" customFormat="1" ht="21.75" hidden="1" customHeight="1" thickBot="1" x14ac:dyDescent="0.3">
      <c r="A21" s="14" t="s">
        <v>8</v>
      </c>
      <c r="B21" s="39">
        <v>34</v>
      </c>
      <c r="C21" s="89"/>
      <c r="D21" s="90"/>
      <c r="E21" s="207">
        <f t="shared" si="6"/>
        <v>0</v>
      </c>
      <c r="F21" s="98"/>
      <c r="G21" s="113"/>
      <c r="H21" s="210">
        <f t="shared" si="3"/>
        <v>0</v>
      </c>
      <c r="I21" s="137"/>
      <c r="J21" s="138"/>
      <c r="K21" s="139"/>
      <c r="L21" s="207">
        <f t="shared" si="4"/>
        <v>0</v>
      </c>
      <c r="M21" s="98"/>
      <c r="N21" s="113"/>
      <c r="O21" s="210">
        <f t="shared" si="0"/>
        <v>0</v>
      </c>
      <c r="P21" s="137"/>
      <c r="Q21" s="152"/>
      <c r="R21" s="207">
        <f t="shared" si="1"/>
        <v>0</v>
      </c>
      <c r="S21" s="175"/>
      <c r="T21" s="176"/>
      <c r="U21" s="228">
        <f t="shared" si="2"/>
        <v>0</v>
      </c>
      <c r="V21" s="200"/>
      <c r="W21" s="201"/>
      <c r="X21" s="207">
        <f t="shared" si="5"/>
        <v>0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</row>
    <row r="22" spans="1:145" s="6" customFormat="1" ht="21.75" hidden="1" customHeight="1" thickBot="1" x14ac:dyDescent="0.3">
      <c r="A22" s="12" t="s">
        <v>4</v>
      </c>
      <c r="B22" s="44">
        <v>18</v>
      </c>
      <c r="C22" s="83"/>
      <c r="D22" s="84"/>
      <c r="E22" s="207">
        <f t="shared" si="6"/>
        <v>0</v>
      </c>
      <c r="F22" s="100"/>
      <c r="G22" s="114"/>
      <c r="H22" s="211">
        <f t="shared" si="3"/>
        <v>0</v>
      </c>
      <c r="I22" s="140"/>
      <c r="J22" s="125"/>
      <c r="K22" s="141"/>
      <c r="L22" s="207">
        <f t="shared" si="4"/>
        <v>0</v>
      </c>
      <c r="M22" s="100"/>
      <c r="N22" s="114"/>
      <c r="O22" s="211">
        <f t="shared" si="0"/>
        <v>0</v>
      </c>
      <c r="P22" s="140"/>
      <c r="Q22" s="126"/>
      <c r="R22" s="224">
        <f t="shared" si="1"/>
        <v>0</v>
      </c>
      <c r="S22" s="160"/>
      <c r="T22" s="177"/>
      <c r="U22" s="228">
        <f t="shared" si="2"/>
        <v>0</v>
      </c>
      <c r="V22" s="200"/>
      <c r="W22" s="201"/>
      <c r="X22" s="207">
        <f t="shared" si="5"/>
        <v>0</v>
      </c>
    </row>
    <row r="23" spans="1:145" s="6" customFormat="1" ht="21.75" hidden="1" customHeight="1" thickBot="1" x14ac:dyDescent="0.3">
      <c r="A23" s="13" t="s">
        <v>5</v>
      </c>
      <c r="B23" s="49">
        <v>9.5</v>
      </c>
      <c r="C23" s="85"/>
      <c r="D23" s="86"/>
      <c r="E23" s="207">
        <f t="shared" si="6"/>
        <v>0</v>
      </c>
      <c r="F23" s="115"/>
      <c r="G23" s="116"/>
      <c r="H23" s="217">
        <f t="shared" si="3"/>
        <v>0</v>
      </c>
      <c r="I23" s="142"/>
      <c r="J23" s="143"/>
      <c r="K23" s="144"/>
      <c r="L23" s="207">
        <f t="shared" si="4"/>
        <v>0</v>
      </c>
      <c r="M23" s="115"/>
      <c r="N23" s="116"/>
      <c r="O23" s="217">
        <f t="shared" si="0"/>
        <v>0</v>
      </c>
      <c r="P23" s="142"/>
      <c r="Q23" s="170"/>
      <c r="R23" s="226">
        <f t="shared" si="1"/>
        <v>0</v>
      </c>
      <c r="S23" s="178"/>
      <c r="T23" s="179"/>
      <c r="U23" s="228">
        <f t="shared" si="2"/>
        <v>0</v>
      </c>
      <c r="V23" s="202"/>
      <c r="W23" s="203"/>
      <c r="X23" s="207">
        <f t="shared" si="5"/>
        <v>0</v>
      </c>
    </row>
    <row r="24" spans="1:145" s="3" customFormat="1" ht="21.75" customHeight="1" thickBot="1" x14ac:dyDescent="0.3">
      <c r="A24" s="53" t="s">
        <v>36</v>
      </c>
      <c r="B24" s="43">
        <v>5.5</v>
      </c>
      <c r="C24" s="91"/>
      <c r="D24" s="92"/>
      <c r="E24" s="207">
        <f t="shared" si="6"/>
        <v>0</v>
      </c>
      <c r="F24" s="117"/>
      <c r="G24" s="118"/>
      <c r="H24" s="218">
        <f t="shared" si="3"/>
        <v>0</v>
      </c>
      <c r="I24" s="145"/>
      <c r="J24" s="146"/>
      <c r="K24" s="147"/>
      <c r="L24" s="207">
        <f t="shared" si="4"/>
        <v>0</v>
      </c>
      <c r="M24" s="117"/>
      <c r="N24" s="118"/>
      <c r="O24" s="218">
        <f t="shared" si="0"/>
        <v>0</v>
      </c>
      <c r="P24" s="145"/>
      <c r="Q24" s="171"/>
      <c r="R24" s="208">
        <f t="shared" si="1"/>
        <v>0</v>
      </c>
      <c r="S24" s="186"/>
      <c r="T24" s="187"/>
      <c r="U24" s="228">
        <f t="shared" si="2"/>
        <v>0</v>
      </c>
      <c r="V24" s="192"/>
      <c r="W24" s="193"/>
      <c r="X24" s="207">
        <f t="shared" si="5"/>
        <v>0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</row>
    <row r="25" spans="1:145" s="3" customFormat="1" ht="21.75" customHeight="1" thickBot="1" x14ac:dyDescent="0.3">
      <c r="A25" s="51" t="s">
        <v>37</v>
      </c>
      <c r="B25" s="52">
        <v>3</v>
      </c>
      <c r="C25" s="87"/>
      <c r="D25" s="88"/>
      <c r="E25" s="207">
        <f t="shared" si="6"/>
        <v>0</v>
      </c>
      <c r="F25" s="104"/>
      <c r="G25" s="112"/>
      <c r="H25" s="213">
        <f t="shared" si="3"/>
        <v>0</v>
      </c>
      <c r="I25" s="135"/>
      <c r="J25" s="130"/>
      <c r="K25" s="136"/>
      <c r="L25" s="207">
        <f t="shared" si="4"/>
        <v>0</v>
      </c>
      <c r="M25" s="104"/>
      <c r="N25" s="112"/>
      <c r="O25" s="213">
        <f t="shared" si="0"/>
        <v>0</v>
      </c>
      <c r="P25" s="135"/>
      <c r="Q25" s="131"/>
      <c r="R25" s="209">
        <f t="shared" si="1"/>
        <v>0</v>
      </c>
      <c r="S25" s="162"/>
      <c r="T25" s="188"/>
      <c r="U25" s="228">
        <f t="shared" si="2"/>
        <v>0</v>
      </c>
      <c r="V25" s="194"/>
      <c r="W25" s="195"/>
      <c r="X25" s="207">
        <f t="shared" si="5"/>
        <v>0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4"/>
      <c r="EM25" s="4"/>
      <c r="EN25" s="4"/>
      <c r="EO25" s="4"/>
    </row>
    <row r="26" spans="1:145" s="3" customFormat="1" ht="21.75" customHeight="1" thickBot="1" x14ac:dyDescent="0.3">
      <c r="A26" s="7" t="s">
        <v>38</v>
      </c>
      <c r="B26" s="47">
        <v>3.5</v>
      </c>
      <c r="C26" s="93"/>
      <c r="D26" s="94"/>
      <c r="E26" s="207">
        <f t="shared" si="6"/>
        <v>0</v>
      </c>
      <c r="F26" s="119"/>
      <c r="G26" s="120"/>
      <c r="H26" s="219">
        <f t="shared" si="3"/>
        <v>0</v>
      </c>
      <c r="I26" s="148"/>
      <c r="J26" s="149"/>
      <c r="K26" s="150"/>
      <c r="L26" s="207">
        <f t="shared" si="4"/>
        <v>0</v>
      </c>
      <c r="M26" s="119"/>
      <c r="N26" s="120"/>
      <c r="O26" s="219">
        <f t="shared" si="0"/>
        <v>0</v>
      </c>
      <c r="P26" s="148"/>
      <c r="Q26" s="172"/>
      <c r="R26" s="225">
        <f t="shared" si="1"/>
        <v>0</v>
      </c>
      <c r="S26" s="189"/>
      <c r="T26" s="190">
        <v>2</v>
      </c>
      <c r="U26" s="228">
        <f t="shared" si="2"/>
        <v>7</v>
      </c>
      <c r="V26" s="192"/>
      <c r="W26" s="193"/>
      <c r="X26" s="207">
        <f t="shared" si="5"/>
        <v>0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</row>
    <row r="27" spans="1:145" s="3" customFormat="1" ht="21.75" customHeight="1" thickBot="1" x14ac:dyDescent="0.3">
      <c r="A27" s="2" t="s">
        <v>1</v>
      </c>
      <c r="B27" s="43">
        <v>2.8</v>
      </c>
      <c r="C27" s="87"/>
      <c r="D27" s="88"/>
      <c r="E27" s="207">
        <f t="shared" si="6"/>
        <v>0</v>
      </c>
      <c r="F27" s="104"/>
      <c r="G27" s="112"/>
      <c r="H27" s="213">
        <f t="shared" si="3"/>
        <v>0</v>
      </c>
      <c r="I27" s="135"/>
      <c r="J27" s="130"/>
      <c r="K27" s="136"/>
      <c r="L27" s="207">
        <f t="shared" si="4"/>
        <v>0</v>
      </c>
      <c r="M27" s="104"/>
      <c r="N27" s="112"/>
      <c r="O27" s="213">
        <f t="shared" si="0"/>
        <v>0</v>
      </c>
      <c r="P27" s="135"/>
      <c r="Q27" s="131"/>
      <c r="R27" s="209">
        <f t="shared" si="1"/>
        <v>0</v>
      </c>
      <c r="S27" s="162"/>
      <c r="T27" s="188"/>
      <c r="U27" s="228">
        <f t="shared" si="2"/>
        <v>0</v>
      </c>
      <c r="V27" s="194"/>
      <c r="W27" s="195"/>
      <c r="X27" s="207">
        <f t="shared" si="5"/>
        <v>0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</row>
    <row r="28" spans="1:145" s="3" customFormat="1" ht="21.75" customHeight="1" thickBot="1" x14ac:dyDescent="0.3">
      <c r="A28" s="2" t="s">
        <v>7</v>
      </c>
      <c r="B28" s="43">
        <v>1.9</v>
      </c>
      <c r="C28" s="93"/>
      <c r="D28" s="94"/>
      <c r="E28" s="207">
        <f t="shared" si="6"/>
        <v>0</v>
      </c>
      <c r="F28" s="119"/>
      <c r="G28" s="120"/>
      <c r="H28" s="219">
        <f t="shared" si="3"/>
        <v>0</v>
      </c>
      <c r="I28" s="148"/>
      <c r="J28" s="149">
        <v>1</v>
      </c>
      <c r="K28" s="150"/>
      <c r="L28" s="207">
        <f t="shared" si="4"/>
        <v>1.9</v>
      </c>
      <c r="M28" s="119"/>
      <c r="N28" s="120"/>
      <c r="O28" s="219">
        <f t="shared" si="0"/>
        <v>0</v>
      </c>
      <c r="P28" s="148"/>
      <c r="Q28" s="172"/>
      <c r="R28" s="225">
        <f t="shared" si="1"/>
        <v>0</v>
      </c>
      <c r="S28" s="189"/>
      <c r="T28" s="190"/>
      <c r="U28" s="228">
        <f t="shared" si="2"/>
        <v>0</v>
      </c>
      <c r="V28" s="192"/>
      <c r="W28" s="193"/>
      <c r="X28" s="207">
        <f t="shared" si="5"/>
        <v>0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</row>
    <row r="29" spans="1:145" s="3" customFormat="1" ht="21.75" customHeight="1" thickBot="1" x14ac:dyDescent="0.3">
      <c r="A29" s="2" t="s">
        <v>0</v>
      </c>
      <c r="B29" s="43">
        <v>1.7</v>
      </c>
      <c r="C29" s="87"/>
      <c r="D29" s="88">
        <v>1</v>
      </c>
      <c r="E29" s="207">
        <f t="shared" si="6"/>
        <v>1.7</v>
      </c>
      <c r="F29" s="104"/>
      <c r="G29" s="112"/>
      <c r="H29" s="213">
        <f t="shared" si="3"/>
        <v>0</v>
      </c>
      <c r="I29" s="135"/>
      <c r="J29" s="130"/>
      <c r="K29" s="136"/>
      <c r="L29" s="207">
        <f t="shared" si="4"/>
        <v>0</v>
      </c>
      <c r="M29" s="104"/>
      <c r="N29" s="112"/>
      <c r="O29" s="213">
        <f t="shared" si="0"/>
        <v>0</v>
      </c>
      <c r="P29" s="135"/>
      <c r="Q29" s="131"/>
      <c r="R29" s="209">
        <f t="shared" si="1"/>
        <v>0</v>
      </c>
      <c r="S29" s="162"/>
      <c r="T29" s="188"/>
      <c r="U29" s="228">
        <f t="shared" si="2"/>
        <v>0</v>
      </c>
      <c r="V29" s="194"/>
      <c r="W29" s="195"/>
      <c r="X29" s="207">
        <f t="shared" si="5"/>
        <v>0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</row>
    <row r="30" spans="1:145" s="3" customFormat="1" ht="21.75" customHeight="1" thickBot="1" x14ac:dyDescent="0.3">
      <c r="A30" s="2" t="s">
        <v>51</v>
      </c>
      <c r="B30" s="43">
        <v>1.5</v>
      </c>
      <c r="C30" s="87"/>
      <c r="D30" s="88"/>
      <c r="E30" s="208">
        <f t="shared" si="6"/>
        <v>0</v>
      </c>
      <c r="F30" s="104"/>
      <c r="G30" s="112"/>
      <c r="H30" s="220">
        <f t="shared" si="3"/>
        <v>0</v>
      </c>
      <c r="I30" s="135"/>
      <c r="J30" s="130"/>
      <c r="K30" s="136"/>
      <c r="L30" s="207">
        <f>(K30+J30+I30)*B30</f>
        <v>0</v>
      </c>
      <c r="M30" s="104"/>
      <c r="N30" s="112"/>
      <c r="O30" s="213">
        <f t="shared" si="0"/>
        <v>0</v>
      </c>
      <c r="P30" s="135"/>
      <c r="Q30" s="131"/>
      <c r="R30" s="209">
        <f t="shared" si="1"/>
        <v>0</v>
      </c>
      <c r="S30" s="162"/>
      <c r="T30" s="188"/>
      <c r="U30" s="230">
        <f t="shared" si="2"/>
        <v>0</v>
      </c>
      <c r="V30" s="192"/>
      <c r="W30" s="193"/>
      <c r="X30" s="207">
        <f t="shared" si="5"/>
        <v>0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</row>
    <row r="31" spans="1:145" s="19" customFormat="1" ht="34.5" customHeight="1" thickBot="1" x14ac:dyDescent="0.3">
      <c r="A31" s="21" t="s">
        <v>13</v>
      </c>
      <c r="B31" s="48" t="s">
        <v>45</v>
      </c>
      <c r="C31" s="87"/>
      <c r="D31" s="95"/>
      <c r="E31" s="209">
        <f>SUM(C31:D31)*13</f>
        <v>0</v>
      </c>
      <c r="F31" s="121"/>
      <c r="G31" s="122"/>
      <c r="H31" s="220">
        <f>(G31+F31)*$H$36</f>
        <v>0</v>
      </c>
      <c r="I31" s="153"/>
      <c r="J31" s="154"/>
      <c r="K31" s="155"/>
      <c r="L31" s="207">
        <f>(K31+J31+I31)*14</f>
        <v>0</v>
      </c>
      <c r="M31" s="121"/>
      <c r="N31" s="122"/>
      <c r="O31" s="213">
        <f>(N31+M31)*$H$36</f>
        <v>0</v>
      </c>
      <c r="P31" s="153"/>
      <c r="Q31" s="173"/>
      <c r="R31" s="209">
        <f>(Q31+P31)*$H$36</f>
        <v>0</v>
      </c>
      <c r="S31" s="162"/>
      <c r="T31" s="191"/>
      <c r="U31" s="231">
        <f>(T31+S31)*$H$36</f>
        <v>0</v>
      </c>
      <c r="V31" s="204"/>
      <c r="W31" s="205"/>
      <c r="X31" s="225">
        <f>(W31+V31)*$H$36</f>
        <v>0</v>
      </c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</row>
    <row r="32" spans="1:145" s="4" customFormat="1" ht="34.5" customHeight="1" thickBot="1" x14ac:dyDescent="0.3">
      <c r="A32" s="22" t="s">
        <v>14</v>
      </c>
      <c r="B32" s="48" t="s">
        <v>46</v>
      </c>
      <c r="C32" s="96"/>
      <c r="D32" s="97"/>
      <c r="E32" s="209">
        <f>SUM(C32:D32)*23</f>
        <v>0</v>
      </c>
      <c r="F32" s="123"/>
      <c r="G32" s="124"/>
      <c r="H32" s="221">
        <f>(G32+F32)*$H$42</f>
        <v>0</v>
      </c>
      <c r="I32" s="156"/>
      <c r="J32" s="157"/>
      <c r="K32" s="158"/>
      <c r="L32" s="207">
        <f>(K32+J32+I32)*24</f>
        <v>0</v>
      </c>
      <c r="M32" s="123"/>
      <c r="N32" s="124"/>
      <c r="O32" s="221">
        <f>(N32+M32)*$H$42</f>
        <v>0</v>
      </c>
      <c r="P32" s="156"/>
      <c r="Q32" s="174"/>
      <c r="R32" s="227">
        <f>(Q32+P32)*$H$42</f>
        <v>0</v>
      </c>
      <c r="S32" s="180"/>
      <c r="T32" s="181"/>
      <c r="U32" s="232">
        <f>(+T32+S32)*$H$42</f>
        <v>0</v>
      </c>
      <c r="V32" s="192"/>
      <c r="W32" s="193"/>
      <c r="X32" s="209">
        <f>(+W32+V32)*$H$42</f>
        <v>0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</row>
    <row r="33" spans="1:34" s="3" customFormat="1" ht="22.5" customHeight="1" thickBot="1" x14ac:dyDescent="0.3">
      <c r="A33" s="72" t="s">
        <v>18</v>
      </c>
      <c r="B33" s="65"/>
      <c r="C33" s="62"/>
      <c r="D33" s="63"/>
      <c r="E33" s="206">
        <f>SUM(E16:E32)</f>
        <v>1.7</v>
      </c>
      <c r="F33" s="241"/>
      <c r="G33" s="242"/>
      <c r="H33" s="222">
        <f>SUM(H11:H32)</f>
        <v>0</v>
      </c>
      <c r="I33" s="241"/>
      <c r="J33" s="243"/>
      <c r="K33" s="242"/>
      <c r="L33" s="222">
        <f>SUM(L11:L32)</f>
        <v>1.9</v>
      </c>
      <c r="M33" s="241"/>
      <c r="N33" s="242"/>
      <c r="O33" s="222">
        <f>SUM(O11:O32)</f>
        <v>0</v>
      </c>
      <c r="P33" s="241"/>
      <c r="Q33" s="243"/>
      <c r="R33" s="206">
        <f>SUM(R11:R32)</f>
        <v>0</v>
      </c>
      <c r="S33" s="62"/>
      <c r="T33" s="63"/>
      <c r="U33" s="206">
        <f>SUM(U11:U32)</f>
        <v>7</v>
      </c>
      <c r="V33" s="6"/>
      <c r="W33" s="6"/>
      <c r="X33" s="233">
        <f>SUM(X11:X32)</f>
        <v>0</v>
      </c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5">
      <c r="A34" s="18"/>
      <c r="D34" s="6"/>
      <c r="G34" s="6"/>
      <c r="I34" s="6"/>
      <c r="J34" s="6"/>
      <c r="K34" s="6"/>
      <c r="M34" s="6"/>
      <c r="N34" s="6"/>
      <c r="P34" s="6"/>
      <c r="Q34" s="6"/>
      <c r="T34" s="6"/>
    </row>
    <row r="35" spans="1:34" ht="15.75" thickBot="1" x14ac:dyDescent="0.3">
      <c r="A35" s="18"/>
    </row>
    <row r="36" spans="1:34" x14ac:dyDescent="0.25">
      <c r="A36" s="32" t="s">
        <v>40</v>
      </c>
      <c r="F36" s="33" t="s">
        <v>42</v>
      </c>
      <c r="G36" s="34"/>
      <c r="H36" s="36">
        <v>14</v>
      </c>
      <c r="I36" s="35"/>
      <c r="J36" s="64"/>
    </row>
    <row r="37" spans="1:34" x14ac:dyDescent="0.25">
      <c r="A37" s="27" t="s">
        <v>19</v>
      </c>
      <c r="F37" s="256" t="s">
        <v>21</v>
      </c>
      <c r="G37" s="257"/>
      <c r="H37" s="257"/>
      <c r="I37" s="258"/>
      <c r="J37" s="65"/>
    </row>
    <row r="38" spans="1:34" x14ac:dyDescent="0.25">
      <c r="A38" s="28" t="s">
        <v>15</v>
      </c>
      <c r="F38" s="259" t="s">
        <v>20</v>
      </c>
      <c r="G38" s="260"/>
      <c r="H38" s="260"/>
      <c r="I38" s="261"/>
      <c r="J38" s="66"/>
    </row>
    <row r="39" spans="1:34" x14ac:dyDescent="0.25">
      <c r="A39" s="28" t="s">
        <v>7</v>
      </c>
      <c r="F39" s="259" t="s">
        <v>7</v>
      </c>
      <c r="G39" s="260"/>
      <c r="H39" s="260"/>
      <c r="I39" s="261"/>
      <c r="J39" s="66"/>
    </row>
    <row r="40" spans="1:34" ht="15.75" thickBot="1" x14ac:dyDescent="0.3">
      <c r="A40" s="29" t="s">
        <v>3</v>
      </c>
      <c r="F40" s="262" t="s">
        <v>3</v>
      </c>
      <c r="G40" s="263"/>
      <c r="H40" s="263"/>
      <c r="I40" s="264"/>
      <c r="J40" s="66"/>
    </row>
    <row r="41" spans="1:34" ht="15.75" thickBot="1" x14ac:dyDescent="0.3">
      <c r="A41" s="24"/>
      <c r="J41" s="67"/>
    </row>
    <row r="42" spans="1:34" x14ac:dyDescent="0.25">
      <c r="A42" s="26" t="s">
        <v>23</v>
      </c>
      <c r="F42" s="33" t="s">
        <v>41</v>
      </c>
      <c r="G42" s="34"/>
      <c r="H42" s="36">
        <v>24</v>
      </c>
      <c r="I42" s="35"/>
      <c r="J42" s="64"/>
    </row>
    <row r="43" spans="1:34" x14ac:dyDescent="0.25">
      <c r="A43" s="27" t="s">
        <v>19</v>
      </c>
      <c r="B43" s="23"/>
      <c r="F43" s="247" t="s">
        <v>24</v>
      </c>
      <c r="G43" s="248"/>
      <c r="H43" s="248"/>
      <c r="I43" s="249"/>
      <c r="J43" s="68"/>
    </row>
    <row r="44" spans="1:34" x14ac:dyDescent="0.25">
      <c r="A44" s="30" t="s">
        <v>15</v>
      </c>
      <c r="B44" s="23"/>
      <c r="F44" s="250" t="s">
        <v>20</v>
      </c>
      <c r="G44" s="251"/>
      <c r="H44" s="251"/>
      <c r="I44" s="252"/>
      <c r="J44" s="69"/>
    </row>
    <row r="45" spans="1:34" x14ac:dyDescent="0.25">
      <c r="A45" s="28" t="s">
        <v>17</v>
      </c>
      <c r="B45" s="25"/>
      <c r="C45" s="24"/>
      <c r="F45" s="253" t="s">
        <v>25</v>
      </c>
      <c r="G45" s="254"/>
      <c r="H45" s="254"/>
      <c r="I45" s="255"/>
      <c r="J45" s="70"/>
    </row>
    <row r="46" spans="1:34" x14ac:dyDescent="0.25">
      <c r="A46" s="28" t="s">
        <v>2</v>
      </c>
      <c r="B46" s="24"/>
      <c r="C46" s="24"/>
      <c r="F46" s="253" t="s">
        <v>26</v>
      </c>
      <c r="G46" s="254"/>
      <c r="H46" s="254"/>
      <c r="I46" s="255"/>
      <c r="J46" s="70"/>
    </row>
    <row r="47" spans="1:34" ht="15.75" thickBot="1" x14ac:dyDescent="0.3">
      <c r="A47" s="29" t="s">
        <v>1</v>
      </c>
      <c r="B47" s="23"/>
      <c r="F47" s="253" t="s">
        <v>3</v>
      </c>
      <c r="G47" s="254"/>
      <c r="H47" s="254"/>
      <c r="I47" s="255"/>
      <c r="J47" s="70"/>
    </row>
    <row r="48" spans="1:34" ht="15.75" thickBot="1" x14ac:dyDescent="0.3">
      <c r="B48" s="23"/>
      <c r="F48" s="244" t="s">
        <v>1</v>
      </c>
      <c r="G48" s="245"/>
      <c r="H48" s="245"/>
      <c r="I48" s="246"/>
      <c r="J48" s="70"/>
    </row>
    <row r="49" spans="2:2" x14ac:dyDescent="0.25">
      <c r="B49" s="23"/>
    </row>
  </sheetData>
  <mergeCells count="23">
    <mergeCell ref="C9:E9"/>
    <mergeCell ref="M33:N33"/>
    <mergeCell ref="P33:Q33"/>
    <mergeCell ref="F48:I48"/>
    <mergeCell ref="F43:I43"/>
    <mergeCell ref="F44:I44"/>
    <mergeCell ref="F45:I45"/>
    <mergeCell ref="F46:I46"/>
    <mergeCell ref="F47:I47"/>
    <mergeCell ref="F37:I37"/>
    <mergeCell ref="F38:I38"/>
    <mergeCell ref="F39:I39"/>
    <mergeCell ref="F40:I40"/>
    <mergeCell ref="P9:R9"/>
    <mergeCell ref="M9:O9"/>
    <mergeCell ref="I9:L9"/>
    <mergeCell ref="V9:X9"/>
    <mergeCell ref="F2:K2"/>
    <mergeCell ref="G3:I3"/>
    <mergeCell ref="F33:G33"/>
    <mergeCell ref="I33:K33"/>
    <mergeCell ref="F9:H9"/>
    <mergeCell ref="S9:U9"/>
  </mergeCells>
  <pageMargins left="0.23622047244094491" right="0.23622047244094491" top="0.74803149606299213" bottom="0.74803149606299213" header="0.31496062992125984" footer="0.31496062992125984"/>
  <pageSetup paperSize="9"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2017-01-28T09:24:53Z</dcterms:modified>
</cp:coreProperties>
</file>